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3\Español\Q2\"/>
    </mc:Choice>
  </mc:AlternateContent>
  <xr:revisionPtr revIDLastSave="0" documentId="13_ncr:1_{27274D1E-24B2-4390-9789-FA907149C552}" xr6:coauthVersionLast="47" xr6:coauthVersionMax="47" xr10:uidLastSave="{00000000-0000-0000-0000-000000000000}"/>
  <bookViews>
    <workbookView xWindow="23880" yWindow="-120" windowWidth="24240" windowHeight="13140" xr2:uid="{59A55120-1DE2-42EB-91B7-679A98534F98}"/>
  </bookViews>
  <sheets>
    <sheet name="Saldo-Evolución Jun-23" sheetId="1" r:id="rId1"/>
  </sheets>
  <definedNames>
    <definedName name="_xlnm._FilterDatabase" localSheetId="0" hidden="1">'Saldo-Evolución Jun-23'!$B$7:$M$9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45" i="1"/>
  <c r="H48" i="1"/>
  <c r="H38" i="1"/>
  <c r="K48" i="1"/>
  <c r="L45" i="1"/>
  <c r="H45" i="1"/>
  <c r="L24" i="1"/>
  <c r="E45" i="1"/>
  <c r="D45" i="1"/>
  <c r="C45" i="1"/>
  <c r="C32" i="1"/>
  <c r="E48" i="1"/>
  <c r="K45" i="1"/>
  <c r="G45" i="1"/>
  <c r="C48" i="1"/>
  <c r="J45" i="1"/>
  <c r="J48" i="1"/>
  <c r="J44" i="1" s="1"/>
  <c r="K38" i="1" l="1"/>
  <c r="E38" i="1"/>
  <c r="E24" i="1"/>
  <c r="M38" i="1"/>
  <c r="J24" i="1"/>
  <c r="J23" i="1" s="1"/>
  <c r="D32" i="1"/>
  <c r="I24" i="1"/>
  <c r="M32" i="1"/>
  <c r="C24" i="1"/>
  <c r="C23" i="1" s="1"/>
  <c r="D38" i="1"/>
  <c r="L38" i="1"/>
  <c r="J32" i="1"/>
  <c r="K32" i="1"/>
  <c r="J38" i="1"/>
  <c r="G38" i="1"/>
  <c r="M24" i="1"/>
  <c r="D44" i="1"/>
  <c r="D24" i="1"/>
  <c r="I48" i="1"/>
  <c r="F48" i="1"/>
  <c r="F38" i="1"/>
  <c r="F32" i="1"/>
  <c r="G24" i="1"/>
  <c r="C38" i="1"/>
  <c r="C20" i="1" s="1"/>
  <c r="C44" i="1"/>
  <c r="D48" i="1"/>
  <c r="I32" i="1"/>
  <c r="F44" i="1"/>
  <c r="M23" i="1"/>
  <c r="H44" i="1"/>
  <c r="E44" i="1"/>
  <c r="D23" i="1"/>
  <c r="L23" i="1"/>
  <c r="H32" i="1"/>
  <c r="I38" i="1"/>
  <c r="E32" i="1"/>
  <c r="L32" i="1"/>
  <c r="H24" i="1"/>
  <c r="I45" i="1"/>
  <c r="M48" i="1"/>
  <c r="M45" i="1"/>
  <c r="G48" i="1"/>
  <c r="L48" i="1"/>
  <c r="G32" i="1"/>
  <c r="K24" i="1"/>
  <c r="K44" i="1"/>
  <c r="F23" i="1" l="1"/>
  <c r="F22" i="1" s="1"/>
  <c r="I23" i="1"/>
  <c r="K23" i="1"/>
  <c r="M44" i="1"/>
  <c r="D19" i="1"/>
  <c r="D22" i="1"/>
  <c r="G23" i="1"/>
  <c r="I44" i="1"/>
  <c r="I19" i="1"/>
  <c r="I22" i="1"/>
  <c r="L44" i="1"/>
  <c r="H23" i="1"/>
  <c r="L19" i="1"/>
  <c r="L22" i="1"/>
  <c r="C22" i="1"/>
  <c r="C19" i="1"/>
  <c r="M19" i="1"/>
  <c r="M22" i="1"/>
  <c r="G44" i="1"/>
  <c r="E23" i="1"/>
  <c r="J19" i="1"/>
  <c r="J22" i="1"/>
  <c r="F19" i="1" l="1"/>
  <c r="E22" i="1"/>
  <c r="E19" i="1"/>
  <c r="L18" i="1"/>
  <c r="I18" i="1"/>
  <c r="J18" i="1"/>
  <c r="D18" i="1"/>
  <c r="C18" i="1"/>
  <c r="H19" i="1"/>
  <c r="H22" i="1"/>
  <c r="F18" i="1"/>
  <c r="G19" i="1"/>
  <c r="G22" i="1"/>
  <c r="K22" i="1"/>
  <c r="K19" i="1"/>
  <c r="M18" i="1"/>
  <c r="K18" i="1" l="1"/>
  <c r="H18" i="1"/>
  <c r="E18" i="1"/>
  <c r="G18" i="1"/>
</calcChain>
</file>

<file path=xl/sharedStrings.xml><?xml version="1.0" encoding="utf-8"?>
<sst xmlns="http://schemas.openxmlformats.org/spreadsheetml/2006/main" count="60" uniqueCount="58">
  <si>
    <t>DIRECCIÓN GENERAL DE CRÉDITO PÚBLICO</t>
  </si>
  <si>
    <t>MINISTERIO DE HACIENDA</t>
  </si>
  <si>
    <t>REPÚBLICA DOMINICANA</t>
  </si>
  <si>
    <t>Saldo Evolución de la Deuda del Sector Público No Financiero</t>
  </si>
  <si>
    <t>(en millones de U.S. dólares)</t>
  </si>
  <si>
    <t>cifras preliminares</t>
  </si>
  <si>
    <t>Deudor/Tipo de Financiamiento</t>
  </si>
  <si>
    <t xml:space="preserve">Saldo </t>
  </si>
  <si>
    <t>Desembolsos / Endeudamiento</t>
  </si>
  <si>
    <t>Capitalización</t>
  </si>
  <si>
    <t>Primas/ Descuentos/ Intereses Corridos</t>
  </si>
  <si>
    <t>Condonación</t>
  </si>
  <si>
    <t xml:space="preserve">Variación </t>
  </si>
  <si>
    <t xml:space="preserve">Principal </t>
  </si>
  <si>
    <t>Intereses</t>
  </si>
  <si>
    <t>Comisiones</t>
  </si>
  <si>
    <t>Total</t>
  </si>
  <si>
    <t xml:space="preserve">Tipo Cambio </t>
  </si>
  <si>
    <t>(a)</t>
  </si>
  <si>
    <t>(b)</t>
  </si>
  <si>
    <t>(c)</t>
  </si>
  <si>
    <t>(d)</t>
  </si>
  <si>
    <t>(e)</t>
  </si>
  <si>
    <t>(f)</t>
  </si>
  <si>
    <r>
      <t xml:space="preserve">(g) </t>
    </r>
    <r>
      <rPr>
        <b/>
        <vertAlign val="superscript"/>
        <sz val="11"/>
        <color theme="0"/>
        <rFont val="Arial"/>
        <family val="2"/>
      </rPr>
      <t>1/</t>
    </r>
  </si>
  <si>
    <t>Deuda Pública Total del SPNF</t>
  </si>
  <si>
    <t>Deuda Externa Total del SPNF</t>
  </si>
  <si>
    <t>Deuda Interna Total del SPNF</t>
  </si>
  <si>
    <t>Obligaciones Gobierno Central</t>
  </si>
  <si>
    <t>Deuda Externa</t>
  </si>
  <si>
    <t>Organismos Multilaterales</t>
  </si>
  <si>
    <t>BCIE</t>
  </si>
  <si>
    <t>BID</t>
  </si>
  <si>
    <t>BIRF</t>
  </si>
  <si>
    <t>BEI</t>
  </si>
  <si>
    <t>CAF</t>
  </si>
  <si>
    <t>FMI</t>
  </si>
  <si>
    <t>Otros….</t>
  </si>
  <si>
    <t>Bilaterales</t>
  </si>
  <si>
    <t>Despues Fecha Corte</t>
  </si>
  <si>
    <t xml:space="preserve">Otros Bilaterales </t>
  </si>
  <si>
    <t>Banca Comercial</t>
  </si>
  <si>
    <t>Deuda Interna</t>
  </si>
  <si>
    <t>de los cuales Recap. BCRD</t>
  </si>
  <si>
    <t>Obligaciones Resto SPNF</t>
  </si>
  <si>
    <t xml:space="preserve">Deuda Externa </t>
  </si>
  <si>
    <t>Suplidores</t>
  </si>
  <si>
    <t xml:space="preserve">Deuda Interna </t>
  </si>
  <si>
    <t xml:space="preserve">1/ Saldo Deuda: (g) = (a) + (b) + (c) - (d) - (e) + (f) </t>
  </si>
  <si>
    <r>
      <t xml:space="preserve">2/ Las cifras del Gobierno Central mostradas en este reporte son las contempladas en el capítulo 0998 </t>
    </r>
    <r>
      <rPr>
        <i/>
        <sz val="10"/>
        <color indexed="8"/>
        <rFont val="Arial"/>
        <family val="2"/>
      </rPr>
      <t>Administración de Deuda Pública y Activos Financieros</t>
    </r>
    <r>
      <rPr>
        <sz val="10"/>
        <color indexed="8"/>
        <rFont val="Arial"/>
        <family val="2"/>
      </rPr>
      <t>.</t>
    </r>
  </si>
  <si>
    <r>
      <t>Bonos</t>
    </r>
    <r>
      <rPr>
        <vertAlign val="superscript"/>
        <sz val="11.5"/>
        <rFont val="Arial"/>
        <family val="2"/>
      </rPr>
      <t xml:space="preserve"> </t>
    </r>
  </si>
  <si>
    <t xml:space="preserve"> de los cuales Deuda Interguber.</t>
  </si>
  <si>
    <t>3/ Comprende deuda pública contratada con bancos locales.</t>
  </si>
  <si>
    <t>Bonos</t>
  </si>
  <si>
    <r>
      <t xml:space="preserve">Banca Comercial y Otras Instituciones Financieras </t>
    </r>
    <r>
      <rPr>
        <vertAlign val="superscript"/>
        <sz val="11"/>
        <rFont val="Arial"/>
        <family val="2"/>
      </rPr>
      <t>3/</t>
    </r>
  </si>
  <si>
    <t>4/ Deuda de instituciones públicas contratadas con la banca comercial.</t>
  </si>
  <si>
    <r>
      <t xml:space="preserve">Banca Comercial </t>
    </r>
    <r>
      <rPr>
        <vertAlign val="superscript"/>
        <sz val="11"/>
        <rFont val="Arial"/>
        <family val="2"/>
      </rPr>
      <t>4/</t>
    </r>
  </si>
  <si>
    <t>Servicio de Deuda Pública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</si>
</sst>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#,##0.00,,"/>
    <numFmt numFmtId="166" formatCode="dd/mm/yyyy;@"/>
    <numFmt numFmtId="167" formatCode="_(* #,##0.0_);_(* \(#,##0.0\);_(* &quot;-&quot;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2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i/>
      <sz val="10.5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.5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2" borderId="0" xfId="2" applyFont="1" applyFill="1"/>
    <xf numFmtId="0" fontId="2" fillId="2" borderId="0" xfId="2" applyFill="1"/>
    <xf numFmtId="164" fontId="2" fillId="2" borderId="0" xfId="1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164" fontId="2" fillId="2" borderId="0" xfId="1" applyNumberFormat="1" applyFont="1" applyFill="1"/>
    <xf numFmtId="0" fontId="4" fillId="0" borderId="0" xfId="0" applyFont="1"/>
    <xf numFmtId="0" fontId="5" fillId="0" borderId="0" xfId="0" applyFont="1"/>
    <xf numFmtId="43" fontId="2" fillId="2" borderId="0" xfId="1" applyFont="1" applyFill="1"/>
    <xf numFmtId="0" fontId="6" fillId="0" borderId="0" xfId="0" applyFont="1"/>
    <xf numFmtId="0" fontId="7" fillId="2" borderId="0" xfId="2" applyFont="1" applyFill="1"/>
    <xf numFmtId="43" fontId="2" fillId="2" borderId="0" xfId="2" applyNumberFormat="1" applyFill="1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0" fillId="0" borderId="0" xfId="2" applyFont="1"/>
    <xf numFmtId="0" fontId="3" fillId="0" borderId="0" xfId="2" applyFont="1" applyAlignment="1">
      <alignment horizontal="center" vertical="center"/>
    </xf>
    <xf numFmtId="165" fontId="13" fillId="3" borderId="1" xfId="2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wrapText="1"/>
    </xf>
    <xf numFmtId="166" fontId="14" fillId="3" borderId="0" xfId="2" applyNumberFormat="1" applyFont="1" applyFill="1" applyAlignment="1">
      <alignment horizontal="center" vertical="top"/>
    </xf>
    <xf numFmtId="0" fontId="13" fillId="3" borderId="1" xfId="2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3" fillId="0" borderId="0" xfId="2" applyFont="1"/>
    <xf numFmtId="0" fontId="2" fillId="0" borderId="0" xfId="2"/>
    <xf numFmtId="164" fontId="2" fillId="0" borderId="0" xfId="1" applyNumberFormat="1" applyFont="1" applyFill="1" applyBorder="1" applyAlignment="1">
      <alignment horizontal="center"/>
    </xf>
    <xf numFmtId="0" fontId="2" fillId="0" borderId="0" xfId="2" applyAlignment="1">
      <alignment horizontal="center"/>
    </xf>
    <xf numFmtId="164" fontId="2" fillId="0" borderId="0" xfId="1" applyNumberFormat="1" applyFont="1" applyFill="1" applyBorder="1"/>
    <xf numFmtId="0" fontId="9" fillId="4" borderId="4" xfId="2" applyFont="1" applyFill="1" applyBorder="1"/>
    <xf numFmtId="164" fontId="16" fillId="4" borderId="4" xfId="3" applyNumberFormat="1" applyFont="1" applyFill="1" applyBorder="1" applyAlignment="1">
      <alignment horizontal="right"/>
    </xf>
    <xf numFmtId="167" fontId="4" fillId="0" borderId="0" xfId="0" applyNumberFormat="1" applyFont="1"/>
    <xf numFmtId="164" fontId="17" fillId="0" borderId="0" xfId="3" applyNumberFormat="1" applyFont="1" applyFill="1" applyBorder="1" applyAlignment="1">
      <alignment horizontal="right"/>
    </xf>
    <xf numFmtId="164" fontId="18" fillId="4" borderId="4" xfId="3" applyNumberFormat="1" applyFont="1" applyFill="1" applyBorder="1" applyAlignment="1">
      <alignment horizontal="right"/>
    </xf>
    <xf numFmtId="0" fontId="14" fillId="0" borderId="0" xfId="2" applyFont="1"/>
    <xf numFmtId="0" fontId="9" fillId="0" borderId="0" xfId="2" applyFont="1" applyAlignment="1">
      <alignment horizontal="left" indent="1"/>
    </xf>
    <xf numFmtId="164" fontId="9" fillId="0" borderId="0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indent="4"/>
    </xf>
    <xf numFmtId="164" fontId="10" fillId="0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0" fontId="19" fillId="0" borderId="0" xfId="2" applyFont="1" applyAlignment="1">
      <alignment horizontal="left" indent="7"/>
    </xf>
    <xf numFmtId="0" fontId="19" fillId="2" borderId="0" xfId="2" applyFont="1" applyFill="1" applyAlignment="1">
      <alignment horizontal="left" indent="7"/>
    </xf>
    <xf numFmtId="0" fontId="20" fillId="2" borderId="0" xfId="2" applyFont="1" applyFill="1" applyAlignment="1">
      <alignment horizontal="left" indent="7"/>
    </xf>
    <xf numFmtId="164" fontId="10" fillId="0" borderId="0" xfId="3" applyNumberFormat="1" applyFont="1" applyFill="1" applyBorder="1" applyAlignment="1">
      <alignment horizontal="right"/>
    </xf>
    <xf numFmtId="0" fontId="9" fillId="0" borderId="0" xfId="2" applyFont="1" applyAlignment="1">
      <alignment horizontal="left" indent="4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 indent="4"/>
    </xf>
    <xf numFmtId="164" fontId="10" fillId="2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5" fillId="0" borderId="0" xfId="0" applyNumberFormat="1" applyFont="1"/>
    <xf numFmtId="0" fontId="2" fillId="0" borderId="0" xfId="2" applyAlignment="1">
      <alignment horizontal="left" indent="5"/>
    </xf>
    <xf numFmtId="164" fontId="10" fillId="2" borderId="0" xfId="2" applyNumberFormat="1" applyFont="1" applyFill="1"/>
    <xf numFmtId="164" fontId="9" fillId="4" borderId="4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0" fontId="10" fillId="0" borderId="0" xfId="2" applyFont="1" applyAlignment="1">
      <alignment horizontal="left" indent="6"/>
    </xf>
    <xf numFmtId="164" fontId="10" fillId="2" borderId="0" xfId="3" applyNumberFormat="1" applyFont="1" applyFill="1" applyBorder="1" applyAlignment="1">
      <alignment horizontal="right"/>
    </xf>
    <xf numFmtId="0" fontId="2" fillId="2" borderId="5" xfId="2" applyFill="1" applyBorder="1"/>
    <xf numFmtId="164" fontId="2" fillId="2" borderId="5" xfId="1" applyNumberFormat="1" applyFont="1" applyFill="1" applyBorder="1" applyAlignment="1">
      <alignment horizontal="center"/>
    </xf>
    <xf numFmtId="164" fontId="2" fillId="2" borderId="5" xfId="1" applyNumberFormat="1" applyFont="1" applyFill="1" applyBorder="1"/>
    <xf numFmtId="164" fontId="5" fillId="0" borderId="0" xfId="1" applyNumberFormat="1" applyFont="1"/>
    <xf numFmtId="0" fontId="10" fillId="0" borderId="0" xfId="0" applyFont="1"/>
    <xf numFmtId="164" fontId="10" fillId="0" borderId="0" xfId="1" applyNumberFormat="1" applyFont="1"/>
    <xf numFmtId="164" fontId="4" fillId="0" borderId="0" xfId="1" applyNumberFormat="1" applyFont="1"/>
    <xf numFmtId="43" fontId="10" fillId="0" borderId="0" xfId="0" applyNumberFormat="1" applyFont="1"/>
    <xf numFmtId="0" fontId="13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1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12" fillId="2" borderId="0" xfId="2" applyFont="1" applyFill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43" fontId="13" fillId="3" borderId="1" xfId="3" applyFont="1" applyFill="1" applyBorder="1" applyAlignment="1">
      <alignment horizontal="center" vertical="center" wrapText="1"/>
    </xf>
    <xf numFmtId="43" fontId="13" fillId="3" borderId="0" xfId="3" applyFont="1" applyFill="1" applyBorder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</cellXfs>
  <cellStyles count="5">
    <cellStyle name="Comma" xfId="1" builtinId="3"/>
    <cellStyle name="Comma 3" xfId="3" xr:uid="{3D00DA59-7907-46B9-A7F7-5E537DA5C167}"/>
    <cellStyle name="Normal" xfId="0" builtinId="0"/>
    <cellStyle name="Normal 2 2" xfId="4" xr:uid="{EA0E7213-9D43-4B6E-A057-4CB62F234D32}"/>
    <cellStyle name="Normal 4" xfId="2" xr:uid="{BFA381EA-F4D4-4F7C-8892-D5B53178F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986249</xdr:colOff>
      <xdr:row>0</xdr:row>
      <xdr:rowOff>78441</xdr:rowOff>
    </xdr:from>
    <xdr:to>
      <xdr:col>6</xdr:col>
      <xdr:colOff>548286</xdr:colOff>
      <xdr:row>4</xdr:row>
      <xdr:rowOff>104414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980749D-60A2-4387-A69F-51F1E0FBE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7440837" y="78441"/>
          <a:ext cx="793885" cy="743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55EF-3CB6-4B2B-AFAA-FA8179F5BC29}">
  <dimension ref="A1:M60"/>
  <sheetViews>
    <sheetView showGridLines="0" tabSelected="1" zoomScale="85" zoomScaleNormal="85" workbookViewId="0"/>
  </sheetViews>
  <sheetFormatPr defaultColWidth="9.140625" defaultRowHeight="14.25" x14ac:dyDescent="0.2"/>
  <cols>
    <col min="1" max="1" width="2" style="9" customWidth="1"/>
    <col min="2" max="2" width="40.28515625" style="6" customWidth="1"/>
    <col min="3" max="3" width="17.42578125" style="6" customWidth="1"/>
    <col min="4" max="4" width="18.7109375" style="6" customWidth="1"/>
    <col min="5" max="5" width="17.28515625" style="6" customWidth="1"/>
    <col min="6" max="6" width="18.5703125" style="6" customWidth="1"/>
    <col min="7" max="7" width="17.140625" style="6" bestFit="1" customWidth="1"/>
    <col min="8" max="8" width="16.5703125" style="66" bestFit="1" customWidth="1"/>
    <col min="9" max="9" width="17.7109375" style="6" bestFit="1" customWidth="1"/>
    <col min="10" max="10" width="12.85546875" style="6" bestFit="1" customWidth="1"/>
    <col min="11" max="11" width="17.42578125" style="66" bestFit="1" customWidth="1"/>
    <col min="12" max="12" width="18.28515625" style="6" bestFit="1" customWidth="1"/>
    <col min="13" max="13" width="17.5703125" style="6" bestFit="1" customWidth="1"/>
    <col min="14" max="16384" width="9.140625" style="6"/>
  </cols>
  <sheetData>
    <row r="1" spans="1:13" x14ac:dyDescent="0.2">
      <c r="A1" s="1"/>
      <c r="B1" s="2"/>
      <c r="C1" s="2"/>
      <c r="D1" s="2"/>
      <c r="E1" s="2"/>
      <c r="F1" s="2"/>
      <c r="G1" s="2"/>
      <c r="H1" s="3"/>
      <c r="I1" s="4"/>
      <c r="J1" s="2"/>
      <c r="K1" s="5"/>
    </row>
    <row r="2" spans="1:13" x14ac:dyDescent="0.2">
      <c r="A2" s="1"/>
      <c r="B2" s="8"/>
      <c r="C2" s="2"/>
      <c r="D2" s="2"/>
      <c r="E2" s="2"/>
      <c r="F2" s="2"/>
      <c r="G2" s="2"/>
      <c r="H2" s="3"/>
      <c r="I2" s="4"/>
      <c r="J2" s="2"/>
      <c r="K2" s="5"/>
      <c r="L2" s="2"/>
      <c r="M2" s="2"/>
    </row>
    <row r="3" spans="1:13" x14ac:dyDescent="0.2">
      <c r="A3" s="1"/>
      <c r="B3" s="8"/>
      <c r="C3" s="2"/>
      <c r="D3" s="2"/>
      <c r="E3" s="2"/>
      <c r="F3" s="2"/>
      <c r="G3" s="2"/>
      <c r="H3" s="3"/>
      <c r="I3" s="4"/>
      <c r="J3" s="2"/>
      <c r="K3" s="5"/>
      <c r="L3" s="2"/>
      <c r="M3" s="2"/>
    </row>
    <row r="4" spans="1:13" x14ac:dyDescent="0.2">
      <c r="A4" s="1"/>
      <c r="B4" s="8"/>
      <c r="C4" s="2"/>
      <c r="D4" s="2"/>
      <c r="E4" s="2"/>
      <c r="F4" s="2"/>
      <c r="G4" s="2"/>
      <c r="H4" s="3"/>
      <c r="I4" s="4"/>
      <c r="J4" s="2"/>
      <c r="K4" s="5"/>
      <c r="L4" s="2"/>
      <c r="M4" s="2"/>
    </row>
    <row r="5" spans="1:13" ht="18" x14ac:dyDescent="0.25">
      <c r="A5" s="1"/>
      <c r="B5" s="10"/>
      <c r="C5" s="2"/>
      <c r="D5" s="2"/>
      <c r="E5" s="2"/>
      <c r="F5" s="2"/>
      <c r="G5" s="2"/>
      <c r="H5" s="3"/>
      <c r="I5" s="4"/>
      <c r="J5" s="2"/>
      <c r="K5" s="5"/>
      <c r="L5" s="2"/>
      <c r="M5" s="11"/>
    </row>
    <row r="6" spans="1:13" ht="15" x14ac:dyDescent="0.25">
      <c r="A6" s="1"/>
      <c r="B6" s="71" t="s">
        <v>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" x14ac:dyDescent="0.25">
      <c r="A7" s="1"/>
      <c r="B7" s="71" t="s">
        <v>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" x14ac:dyDescent="0.25">
      <c r="A8" s="1"/>
      <c r="B8" s="72" t="s">
        <v>2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3" ht="6.75" customHeight="1" x14ac:dyDescent="0.25">
      <c r="A9" s="1"/>
      <c r="B9" s="12"/>
      <c r="C9" s="13"/>
      <c r="D9" s="13"/>
      <c r="E9" s="13"/>
      <c r="F9" s="14"/>
      <c r="G9" s="13"/>
      <c r="H9" s="13"/>
      <c r="I9" s="13"/>
      <c r="J9" s="13"/>
      <c r="K9" s="13"/>
      <c r="L9" s="13"/>
      <c r="M9" s="13"/>
    </row>
    <row r="10" spans="1:13" ht="15" x14ac:dyDescent="0.25">
      <c r="A10" s="1"/>
      <c r="B10" s="71" t="s">
        <v>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5" x14ac:dyDescent="0.25">
      <c r="A11" s="1"/>
      <c r="B11" s="70" t="s">
        <v>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15" x14ac:dyDescent="0.25">
      <c r="A12" s="1"/>
      <c r="B12" s="70" t="s">
        <v>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ht="6.75" customHeight="1" x14ac:dyDescent="0.2">
      <c r="A13" s="1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24" customHeight="1" x14ac:dyDescent="0.25">
      <c r="A14" s="15"/>
      <c r="B14" s="74" t="s">
        <v>6</v>
      </c>
      <c r="C14" s="16" t="s">
        <v>7</v>
      </c>
      <c r="D14" s="77" t="s">
        <v>8</v>
      </c>
      <c r="E14" s="77" t="s">
        <v>9</v>
      </c>
      <c r="F14" s="77" t="s">
        <v>10</v>
      </c>
      <c r="G14" s="68" t="s">
        <v>57</v>
      </c>
      <c r="H14" s="68"/>
      <c r="I14" s="68"/>
      <c r="J14" s="68"/>
      <c r="K14" s="17" t="s">
        <v>11</v>
      </c>
      <c r="L14" s="16" t="s">
        <v>12</v>
      </c>
      <c r="M14" s="16" t="s">
        <v>7</v>
      </c>
    </row>
    <row r="15" spans="1:13" ht="15" x14ac:dyDescent="0.2">
      <c r="A15" s="15"/>
      <c r="B15" s="75"/>
      <c r="C15" s="18">
        <v>45016</v>
      </c>
      <c r="D15" s="78"/>
      <c r="E15" s="78"/>
      <c r="F15" s="78"/>
      <c r="G15" s="19" t="s">
        <v>13</v>
      </c>
      <c r="H15" s="20" t="s">
        <v>14</v>
      </c>
      <c r="I15" s="19" t="s">
        <v>15</v>
      </c>
      <c r="J15" s="19" t="s">
        <v>16</v>
      </c>
      <c r="K15" s="21" t="s">
        <v>13</v>
      </c>
      <c r="L15" s="22" t="s">
        <v>17</v>
      </c>
      <c r="M15" s="18">
        <v>45107</v>
      </c>
    </row>
    <row r="16" spans="1:13" ht="30" customHeight="1" thickBot="1" x14ac:dyDescent="0.25">
      <c r="A16" s="15"/>
      <c r="B16" s="76"/>
      <c r="C16" s="23" t="s">
        <v>18</v>
      </c>
      <c r="D16" s="23" t="s">
        <v>19</v>
      </c>
      <c r="E16" s="23" t="s">
        <v>20</v>
      </c>
      <c r="F16" s="79"/>
      <c r="G16" s="24" t="s">
        <v>21</v>
      </c>
      <c r="H16" s="25"/>
      <c r="I16" s="24"/>
      <c r="J16" s="24"/>
      <c r="K16" s="25" t="s">
        <v>22</v>
      </c>
      <c r="L16" s="26" t="s">
        <v>23</v>
      </c>
      <c r="M16" s="27" t="s">
        <v>24</v>
      </c>
    </row>
    <row r="17" spans="1:13" ht="11.25" customHeight="1" x14ac:dyDescent="0.2">
      <c r="A17" s="28"/>
      <c r="B17" s="14"/>
      <c r="C17" s="29"/>
      <c r="D17" s="29"/>
      <c r="E17" s="29"/>
      <c r="F17" s="29"/>
      <c r="G17" s="29"/>
      <c r="H17" s="30"/>
      <c r="I17" s="31"/>
      <c r="J17" s="29"/>
      <c r="K17" s="32"/>
      <c r="L17" s="29"/>
      <c r="M17" s="29"/>
    </row>
    <row r="18" spans="1:13" ht="16.5" thickBot="1" x14ac:dyDescent="0.3">
      <c r="A18" s="28"/>
      <c r="B18" s="33" t="s">
        <v>25</v>
      </c>
      <c r="C18" s="34">
        <f>C19+C20</f>
        <v>54942.880032878486</v>
      </c>
      <c r="D18" s="34">
        <f t="shared" ref="D18:M18" si="0">D19+D20</f>
        <v>669.48953815936738</v>
      </c>
      <c r="E18" s="34">
        <f t="shared" si="0"/>
        <v>0</v>
      </c>
      <c r="F18" s="34">
        <f t="shared" si="0"/>
        <v>140.82849708738294</v>
      </c>
      <c r="G18" s="34">
        <f t="shared" si="0"/>
        <v>637.28509646954944</v>
      </c>
      <c r="H18" s="34">
        <f t="shared" si="0"/>
        <v>673.41714630796355</v>
      </c>
      <c r="I18" s="34">
        <f t="shared" si="0"/>
        <v>4.7992939710000009</v>
      </c>
      <c r="J18" s="34">
        <f t="shared" si="0"/>
        <v>1315.501536748513</v>
      </c>
      <c r="K18" s="34">
        <f t="shared" si="0"/>
        <v>0</v>
      </c>
      <c r="L18" s="34">
        <f t="shared" si="0"/>
        <v>-154.4082409417428</v>
      </c>
      <c r="M18" s="34">
        <f t="shared" si="0"/>
        <v>54820.676233626567</v>
      </c>
    </row>
    <row r="19" spans="1:13" ht="17.25" thickTop="1" thickBot="1" x14ac:dyDescent="0.3">
      <c r="A19" s="28"/>
      <c r="B19" s="33" t="s">
        <v>26</v>
      </c>
      <c r="C19" s="34">
        <f>C23+C46</f>
        <v>38473.570037084995</v>
      </c>
      <c r="D19" s="34">
        <f t="shared" ref="D19:M19" si="1">D23+D46</f>
        <v>82.657815904000003</v>
      </c>
      <c r="E19" s="34">
        <f t="shared" si="1"/>
        <v>0</v>
      </c>
      <c r="F19" s="34">
        <f t="shared" si="1"/>
        <v>0</v>
      </c>
      <c r="G19" s="34">
        <f t="shared" si="1"/>
        <v>169.81259357599998</v>
      </c>
      <c r="H19" s="34">
        <f t="shared" si="1"/>
        <v>302.04612447800002</v>
      </c>
      <c r="I19" s="34">
        <f t="shared" si="1"/>
        <v>4.4211643130000011</v>
      </c>
      <c r="J19" s="34">
        <f t="shared" si="1"/>
        <v>476.27988236700003</v>
      </c>
      <c r="K19" s="34">
        <f t="shared" si="1"/>
        <v>0</v>
      </c>
      <c r="L19" s="34">
        <f t="shared" si="1"/>
        <v>-27.600629046000012</v>
      </c>
      <c r="M19" s="34">
        <f t="shared" si="1"/>
        <v>38358.814630367</v>
      </c>
    </row>
    <row r="20" spans="1:13" ht="17.25" thickTop="1" thickBot="1" x14ac:dyDescent="0.3">
      <c r="A20" s="28"/>
      <c r="B20" s="33" t="s">
        <v>27</v>
      </c>
      <c r="C20" s="34">
        <f>C38+C48</f>
        <v>16469.30999579349</v>
      </c>
      <c r="D20" s="34">
        <v>586.83172225536737</v>
      </c>
      <c r="E20" s="34">
        <v>0</v>
      </c>
      <c r="F20" s="34">
        <v>140.82849708738294</v>
      </c>
      <c r="G20" s="34">
        <v>467.47250289354946</v>
      </c>
      <c r="H20" s="34">
        <v>371.37102182996358</v>
      </c>
      <c r="I20" s="34">
        <v>0.37812965799999992</v>
      </c>
      <c r="J20" s="34">
        <v>839.22165438151308</v>
      </c>
      <c r="K20" s="34">
        <v>0</v>
      </c>
      <c r="L20" s="34">
        <v>-126.8076118957428</v>
      </c>
      <c r="M20" s="34">
        <v>16461.861603259564</v>
      </c>
    </row>
    <row r="21" spans="1:13" ht="15" thickTop="1" x14ac:dyDescent="0.2">
      <c r="A21" s="28"/>
      <c r="B21" s="14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5.75" thickBot="1" x14ac:dyDescent="0.3">
      <c r="A22" s="28"/>
      <c r="B22" s="33" t="s">
        <v>28</v>
      </c>
      <c r="C22" s="37">
        <f>C23+C38</f>
        <v>54646.289942563002</v>
      </c>
      <c r="D22" s="37">
        <f t="shared" ref="D22:M22" si="2">D23+D38</f>
        <v>632.40612012600002</v>
      </c>
      <c r="E22" s="37">
        <f t="shared" si="2"/>
        <v>0</v>
      </c>
      <c r="F22" s="37">
        <f t="shared" si="2"/>
        <v>140.82849708738294</v>
      </c>
      <c r="G22" s="37">
        <f t="shared" si="2"/>
        <v>601.63789174399994</v>
      </c>
      <c r="H22" s="37">
        <f t="shared" si="2"/>
        <v>668.61118404800004</v>
      </c>
      <c r="I22" s="37">
        <f t="shared" si="2"/>
        <v>4.7992939710000009</v>
      </c>
      <c r="J22" s="37">
        <f t="shared" si="2"/>
        <v>1275.0483697630002</v>
      </c>
      <c r="K22" s="37">
        <f t="shared" si="2"/>
        <v>0</v>
      </c>
      <c r="L22" s="37">
        <f t="shared" si="2"/>
        <v>-153.42956719300025</v>
      </c>
      <c r="M22" s="37">
        <f t="shared" si="2"/>
        <v>54523.628603752004</v>
      </c>
    </row>
    <row r="23" spans="1:13" ht="15.75" thickTop="1" x14ac:dyDescent="0.25">
      <c r="A23" s="38"/>
      <c r="B23" s="39" t="s">
        <v>29</v>
      </c>
      <c r="C23" s="40">
        <f>C24+C32+C35+C36</f>
        <v>38467.606471592997</v>
      </c>
      <c r="D23" s="40">
        <f t="shared" ref="D23:M23" si="3">D24+D32+D35+D36</f>
        <v>82.657815904000003</v>
      </c>
      <c r="E23" s="40">
        <f t="shared" si="3"/>
        <v>0</v>
      </c>
      <c r="F23" s="40">
        <f t="shared" si="3"/>
        <v>0</v>
      </c>
      <c r="G23" s="40">
        <f t="shared" si="3"/>
        <v>169.81259357599998</v>
      </c>
      <c r="H23" s="40">
        <f t="shared" si="3"/>
        <v>302.04612447800002</v>
      </c>
      <c r="I23" s="40">
        <f t="shared" si="3"/>
        <v>4.4211643130000011</v>
      </c>
      <c r="J23" s="40">
        <f t="shared" si="3"/>
        <v>476.27988236700003</v>
      </c>
      <c r="K23" s="40">
        <f t="shared" si="3"/>
        <v>0</v>
      </c>
      <c r="L23" s="40">
        <f t="shared" si="3"/>
        <v>-27.601261045000012</v>
      </c>
      <c r="M23" s="40">
        <f t="shared" si="3"/>
        <v>38352.850432876003</v>
      </c>
    </row>
    <row r="24" spans="1:13" x14ac:dyDescent="0.2">
      <c r="A24" s="1"/>
      <c r="B24" s="41" t="s">
        <v>30</v>
      </c>
      <c r="C24" s="42">
        <f>SUM(C25:C31)</f>
        <v>7646.0258956939997</v>
      </c>
      <c r="D24" s="42">
        <f t="shared" ref="D24:M24" si="4">SUM(D25:D31)</f>
        <v>73.976162000000002</v>
      </c>
      <c r="E24" s="42">
        <f t="shared" si="4"/>
        <v>0</v>
      </c>
      <c r="F24" s="42">
        <f t="shared" si="4"/>
        <v>0</v>
      </c>
      <c r="G24" s="42">
        <f t="shared" si="4"/>
        <v>104.85009385799999</v>
      </c>
      <c r="H24" s="42">
        <f t="shared" si="4"/>
        <v>109.28869196500001</v>
      </c>
      <c r="I24" s="42">
        <f t="shared" si="4"/>
        <v>3.5058453000000007</v>
      </c>
      <c r="J24" s="42">
        <f t="shared" si="4"/>
        <v>217.64463112300004</v>
      </c>
      <c r="K24" s="42">
        <f t="shared" si="4"/>
        <v>0</v>
      </c>
      <c r="L24" s="42">
        <f t="shared" si="4"/>
        <v>-7.4342971450000359</v>
      </c>
      <c r="M24" s="42">
        <f t="shared" si="4"/>
        <v>7607.7176666910009</v>
      </c>
    </row>
    <row r="25" spans="1:13" x14ac:dyDescent="0.2">
      <c r="A25" s="1"/>
      <c r="B25" s="44" t="s">
        <v>31</v>
      </c>
      <c r="C25" s="42">
        <v>636.13687313000003</v>
      </c>
      <c r="D25" s="42">
        <v>0</v>
      </c>
      <c r="E25" s="42">
        <v>0</v>
      </c>
      <c r="F25" s="42">
        <v>0</v>
      </c>
      <c r="G25" s="42">
        <v>15.396727760000001</v>
      </c>
      <c r="H25" s="42">
        <v>8.0566423799999995</v>
      </c>
      <c r="I25" s="42">
        <v>0.364375</v>
      </c>
      <c r="J25" s="42">
        <v>23.81774514</v>
      </c>
      <c r="K25" s="42">
        <v>0</v>
      </c>
      <c r="L25" s="42">
        <v>9.3132257461547847E-16</v>
      </c>
      <c r="M25" s="42">
        <v>620.74014537000005</v>
      </c>
    </row>
    <row r="26" spans="1:13" x14ac:dyDescent="0.2">
      <c r="A26" s="1"/>
      <c r="B26" s="45" t="s">
        <v>32</v>
      </c>
      <c r="C26" s="42">
        <v>4193.0568990289994</v>
      </c>
      <c r="D26" s="42">
        <v>48.122562889999998</v>
      </c>
      <c r="E26" s="42">
        <v>0</v>
      </c>
      <c r="F26" s="42">
        <v>0</v>
      </c>
      <c r="G26" s="42">
        <v>58.45048706</v>
      </c>
      <c r="H26" s="42">
        <v>74.994769240000025</v>
      </c>
      <c r="I26" s="42">
        <v>2.2179874200000005</v>
      </c>
      <c r="J26" s="42">
        <v>135.66324372000005</v>
      </c>
      <c r="K26" s="42">
        <v>0</v>
      </c>
      <c r="L26" s="42">
        <v>-4.5617148000008836E-2</v>
      </c>
      <c r="M26" s="42">
        <v>4182.6833577110001</v>
      </c>
    </row>
    <row r="27" spans="1:13" x14ac:dyDescent="0.2">
      <c r="A27" s="1"/>
      <c r="B27" s="44" t="s">
        <v>33</v>
      </c>
      <c r="C27" s="42">
        <v>1574.6224560900002</v>
      </c>
      <c r="D27" s="42">
        <v>6.3069218099999995</v>
      </c>
      <c r="E27" s="42">
        <v>0</v>
      </c>
      <c r="F27" s="42">
        <v>0</v>
      </c>
      <c r="G27" s="42">
        <v>25.672943419999999</v>
      </c>
      <c r="H27" s="42">
        <v>16.141139249999998</v>
      </c>
      <c r="I27" s="42">
        <v>0.55696652000000002</v>
      </c>
      <c r="J27" s="42">
        <v>42.371049190000001</v>
      </c>
      <c r="K27" s="42">
        <v>0</v>
      </c>
      <c r="L27" s="42">
        <v>-1.0943040251731872E-14</v>
      </c>
      <c r="M27" s="42">
        <v>1555.2564344800001</v>
      </c>
    </row>
    <row r="28" spans="1:13" x14ac:dyDescent="0.2">
      <c r="A28" s="1"/>
      <c r="B28" s="44" t="s">
        <v>34</v>
      </c>
      <c r="C28" s="42">
        <v>50.582083620000006</v>
      </c>
      <c r="D28" s="42">
        <v>0</v>
      </c>
      <c r="E28" s="42">
        <v>0</v>
      </c>
      <c r="F28" s="42">
        <v>0</v>
      </c>
      <c r="G28" s="42">
        <v>0</v>
      </c>
      <c r="H28" s="42">
        <v>7.2295999999999999E-2</v>
      </c>
      <c r="I28" s="42">
        <v>0</v>
      </c>
      <c r="J28" s="42">
        <v>7.2295999999999999E-2</v>
      </c>
      <c r="K28" s="42">
        <v>0</v>
      </c>
      <c r="L28" s="42">
        <v>0</v>
      </c>
      <c r="M28" s="42">
        <v>50.582083620000006</v>
      </c>
    </row>
    <row r="29" spans="1:13" x14ac:dyDescent="0.2">
      <c r="A29" s="1"/>
      <c r="B29" s="44" t="s">
        <v>35</v>
      </c>
      <c r="C29" s="42">
        <v>405.72918456999997</v>
      </c>
      <c r="D29" s="42">
        <v>16.51261658</v>
      </c>
      <c r="E29" s="42">
        <v>0</v>
      </c>
      <c r="F29" s="42">
        <v>0</v>
      </c>
      <c r="G29" s="42">
        <v>1.92307692</v>
      </c>
      <c r="H29" s="42">
        <v>1.9294379799999999</v>
      </c>
      <c r="I29" s="42">
        <v>0.13581746</v>
      </c>
      <c r="J29" s="42">
        <v>3.9883323600000002</v>
      </c>
      <c r="K29" s="42">
        <v>0</v>
      </c>
      <c r="L29" s="42">
        <v>0</v>
      </c>
      <c r="M29" s="42">
        <v>420.31872423000004</v>
      </c>
    </row>
    <row r="30" spans="1:13" x14ac:dyDescent="0.2">
      <c r="A30" s="1"/>
      <c r="B30" s="46" t="s">
        <v>36</v>
      </c>
      <c r="C30" s="42">
        <v>642.21306568599994</v>
      </c>
      <c r="D30" s="42">
        <v>0</v>
      </c>
      <c r="E30" s="42">
        <v>0</v>
      </c>
      <c r="F30" s="42">
        <v>0</v>
      </c>
      <c r="G30" s="42">
        <v>0</v>
      </c>
      <c r="H30" s="42">
        <v>7.0272847499999997</v>
      </c>
      <c r="I30" s="42">
        <v>0</v>
      </c>
      <c r="J30" s="42">
        <v>7.0272847499999997</v>
      </c>
      <c r="K30" s="42">
        <v>0</v>
      </c>
      <c r="L30" s="42">
        <v>-7.2358498500000241</v>
      </c>
      <c r="M30" s="42">
        <v>634.97721583599991</v>
      </c>
    </row>
    <row r="31" spans="1:13" x14ac:dyDescent="0.2">
      <c r="A31" s="1"/>
      <c r="B31" s="45" t="s">
        <v>37</v>
      </c>
      <c r="C31" s="42">
        <v>143.68533356899997</v>
      </c>
      <c r="D31" s="42">
        <v>3.0340607200000003</v>
      </c>
      <c r="E31" s="42">
        <v>0</v>
      </c>
      <c r="F31" s="42">
        <v>0</v>
      </c>
      <c r="G31" s="42">
        <v>3.4068586979999997</v>
      </c>
      <c r="H31" s="42">
        <v>1.0671223649999999</v>
      </c>
      <c r="I31" s="42">
        <v>0.23069889999999998</v>
      </c>
      <c r="J31" s="42">
        <v>4.7046799630000002</v>
      </c>
      <c r="K31" s="42">
        <v>0</v>
      </c>
      <c r="L31" s="42">
        <v>-0.15283014699999289</v>
      </c>
      <c r="M31" s="42">
        <v>143.15970544399997</v>
      </c>
    </row>
    <row r="32" spans="1:13" x14ac:dyDescent="0.2">
      <c r="A32" s="1"/>
      <c r="B32" s="41" t="s">
        <v>38</v>
      </c>
      <c r="C32" s="42">
        <f>C33+C34</f>
        <v>1983.2928763549994</v>
      </c>
      <c r="D32" s="42">
        <f t="shared" ref="D32:M32" si="5">D33+D34</f>
        <v>8.6816539039999974</v>
      </c>
      <c r="E32" s="42">
        <f t="shared" si="5"/>
        <v>0</v>
      </c>
      <c r="F32" s="42">
        <f t="shared" si="5"/>
        <v>0</v>
      </c>
      <c r="G32" s="42">
        <f t="shared" si="5"/>
        <v>52.356499718000009</v>
      </c>
      <c r="H32" s="42">
        <f t="shared" si="5"/>
        <v>14.437455722999996</v>
      </c>
      <c r="I32" s="42">
        <f t="shared" si="5"/>
        <v>0.12374505499999999</v>
      </c>
      <c r="J32" s="42">
        <f t="shared" si="5"/>
        <v>66.917700495999995</v>
      </c>
      <c r="K32" s="42">
        <f t="shared" si="5"/>
        <v>0</v>
      </c>
      <c r="L32" s="42">
        <f t="shared" si="5"/>
        <v>0.95121012500000002</v>
      </c>
      <c r="M32" s="42">
        <f t="shared" si="5"/>
        <v>1940.5692406659996</v>
      </c>
    </row>
    <row r="33" spans="1:13" x14ac:dyDescent="0.2">
      <c r="A33" s="1"/>
      <c r="B33" s="44" t="s">
        <v>39</v>
      </c>
      <c r="C33" s="43">
        <v>1657.5971550659997</v>
      </c>
      <c r="D33" s="43">
        <v>8.6816539039999974</v>
      </c>
      <c r="E33" s="43">
        <v>0</v>
      </c>
      <c r="F33" s="43">
        <v>0</v>
      </c>
      <c r="G33" s="43">
        <v>46.001022168000006</v>
      </c>
      <c r="H33" s="43">
        <v>13.412874622999995</v>
      </c>
      <c r="I33" s="43">
        <v>0.12374505499999999</v>
      </c>
      <c r="J33" s="43">
        <v>59.537641846</v>
      </c>
      <c r="K33" s="43">
        <v>0</v>
      </c>
      <c r="L33" s="43">
        <v>1.1475918150000062</v>
      </c>
      <c r="M33" s="43">
        <v>1621.4253786169998</v>
      </c>
    </row>
    <row r="34" spans="1:13" x14ac:dyDescent="0.2">
      <c r="A34" s="28"/>
      <c r="B34" s="44" t="s">
        <v>40</v>
      </c>
      <c r="C34" s="43">
        <v>325.69572128899983</v>
      </c>
      <c r="D34" s="43">
        <v>0</v>
      </c>
      <c r="E34" s="43">
        <v>0</v>
      </c>
      <c r="F34" s="43">
        <v>0</v>
      </c>
      <c r="G34" s="43">
        <v>6.3554775499999998</v>
      </c>
      <c r="H34" s="43">
        <v>1.0245810999999998</v>
      </c>
      <c r="I34" s="43">
        <v>0</v>
      </c>
      <c r="J34" s="43">
        <v>7.3800586499999996</v>
      </c>
      <c r="K34" s="43">
        <v>0</v>
      </c>
      <c r="L34" s="43">
        <v>-0.19638169000000613</v>
      </c>
      <c r="M34" s="43">
        <v>319.14386204899984</v>
      </c>
    </row>
    <row r="35" spans="1:13" x14ac:dyDescent="0.2">
      <c r="A35" s="1"/>
      <c r="B35" s="41" t="s">
        <v>41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</row>
    <row r="36" spans="1:13" x14ac:dyDescent="0.2">
      <c r="A36" s="1"/>
      <c r="B36" s="41" t="s">
        <v>53</v>
      </c>
      <c r="C36" s="43">
        <v>28838.287699543998</v>
      </c>
      <c r="D36" s="43">
        <v>0</v>
      </c>
      <c r="E36" s="43">
        <v>0</v>
      </c>
      <c r="F36" s="43">
        <v>0</v>
      </c>
      <c r="G36" s="43">
        <v>12.606</v>
      </c>
      <c r="H36" s="43">
        <v>178.31997679000003</v>
      </c>
      <c r="I36" s="43">
        <v>0.79157395800000008</v>
      </c>
      <c r="J36" s="43">
        <v>191.71755074800001</v>
      </c>
      <c r="K36" s="43">
        <v>0</v>
      </c>
      <c r="L36" s="43">
        <v>-21.118174024999977</v>
      </c>
      <c r="M36" s="43">
        <v>28804.563525519003</v>
      </c>
    </row>
    <row r="37" spans="1:13" x14ac:dyDescent="0.2">
      <c r="A37" s="1"/>
      <c r="B37" s="41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3" ht="15" x14ac:dyDescent="0.25">
      <c r="A38" s="38"/>
      <c r="B38" s="48" t="s">
        <v>42</v>
      </c>
      <c r="C38" s="40">
        <f>C39+C41</f>
        <v>16178.683470970002</v>
      </c>
      <c r="D38" s="40">
        <f t="shared" ref="D38:M38" si="6">D39+D41</f>
        <v>549.748304222</v>
      </c>
      <c r="E38" s="40">
        <f t="shared" si="6"/>
        <v>0</v>
      </c>
      <c r="F38" s="40">
        <f t="shared" si="6"/>
        <v>140.82849708738294</v>
      </c>
      <c r="G38" s="40">
        <f t="shared" si="6"/>
        <v>431.82529816800002</v>
      </c>
      <c r="H38" s="40">
        <f t="shared" si="6"/>
        <v>366.56505956999996</v>
      </c>
      <c r="I38" s="40">
        <f t="shared" si="6"/>
        <v>0.37812965799999992</v>
      </c>
      <c r="J38" s="40">
        <f t="shared" si="6"/>
        <v>798.76848739600007</v>
      </c>
      <c r="K38" s="40">
        <f t="shared" si="6"/>
        <v>0</v>
      </c>
      <c r="L38" s="40">
        <f t="shared" si="6"/>
        <v>-125.82830614800025</v>
      </c>
      <c r="M38" s="40">
        <f t="shared" si="6"/>
        <v>16170.778170876001</v>
      </c>
    </row>
    <row r="39" spans="1:13" s="52" customFormat="1" ht="30.75" x14ac:dyDescent="0.25">
      <c r="A39" s="49"/>
      <c r="B39" s="50" t="s">
        <v>54</v>
      </c>
      <c r="C39" s="51">
        <v>63.970634546999996</v>
      </c>
      <c r="D39" s="51">
        <v>0</v>
      </c>
      <c r="E39" s="51">
        <v>0</v>
      </c>
      <c r="F39" s="51">
        <v>0</v>
      </c>
      <c r="G39" s="51">
        <v>7.555725636</v>
      </c>
      <c r="H39" s="51">
        <v>0.93333636299999989</v>
      </c>
      <c r="I39" s="51">
        <v>0</v>
      </c>
      <c r="J39" s="51">
        <v>8.4890619990000005</v>
      </c>
      <c r="K39" s="51">
        <v>0</v>
      </c>
      <c r="L39" s="51">
        <v>-1.4908951000000351E-2</v>
      </c>
      <c r="M39" s="51">
        <v>56.399999960000002</v>
      </c>
    </row>
    <row r="40" spans="1:13" s="52" customFormat="1" x14ac:dyDescent="0.2">
      <c r="A40" s="49"/>
      <c r="B40" s="54" t="s">
        <v>51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</row>
    <row r="41" spans="1:13" ht="16.5" x14ac:dyDescent="0.2">
      <c r="A41" s="28"/>
      <c r="B41" s="41" t="s">
        <v>50</v>
      </c>
      <c r="C41" s="51">
        <v>16114.712836423001</v>
      </c>
      <c r="D41" s="51">
        <v>549.748304222</v>
      </c>
      <c r="E41" s="51">
        <v>0</v>
      </c>
      <c r="F41" s="51">
        <v>140.82849708738294</v>
      </c>
      <c r="G41" s="51">
        <v>424.26957253200004</v>
      </c>
      <c r="H41" s="51">
        <v>365.63172320699994</v>
      </c>
      <c r="I41" s="51">
        <v>0.37812965799999992</v>
      </c>
      <c r="J41" s="51">
        <v>790.27942539700007</v>
      </c>
      <c r="K41" s="51">
        <v>0</v>
      </c>
      <c r="L41" s="51">
        <v>-125.81339719700026</v>
      </c>
      <c r="M41" s="51">
        <v>16114.378170916001</v>
      </c>
    </row>
    <row r="42" spans="1:13" x14ac:dyDescent="0.2">
      <c r="A42" s="28"/>
      <c r="B42" s="54" t="s">
        <v>43</v>
      </c>
      <c r="C42" s="51">
        <v>2419.9145166820003</v>
      </c>
      <c r="D42" s="51">
        <v>0</v>
      </c>
      <c r="E42" s="51">
        <v>0</v>
      </c>
      <c r="F42" s="51">
        <v>0</v>
      </c>
      <c r="G42" s="51">
        <v>0</v>
      </c>
      <c r="H42" s="51">
        <v>84.682536112999998</v>
      </c>
      <c r="I42" s="51">
        <v>2.5516192E-2</v>
      </c>
      <c r="J42" s="51">
        <v>84.708052304999995</v>
      </c>
      <c r="K42" s="51">
        <v>0</v>
      </c>
      <c r="L42" s="51">
        <v>-21.451416869000123</v>
      </c>
      <c r="M42" s="51">
        <v>2398.4630998130001</v>
      </c>
    </row>
    <row r="43" spans="1:13" x14ac:dyDescent="0.2">
      <c r="A43" s="1"/>
      <c r="B43" s="4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 ht="15.75" thickBot="1" x14ac:dyDescent="0.3">
      <c r="A44" s="1"/>
      <c r="B44" s="33" t="s">
        <v>44</v>
      </c>
      <c r="C44" s="56">
        <f>C45+C48</f>
        <v>296.59009031548823</v>
      </c>
      <c r="D44" s="56">
        <f t="shared" ref="D44:M44" si="7">D45+D48</f>
        <v>37.083418033367323</v>
      </c>
      <c r="E44" s="56">
        <f t="shared" si="7"/>
        <v>0</v>
      </c>
      <c r="F44" s="56">
        <f t="shared" si="7"/>
        <v>0</v>
      </c>
      <c r="G44" s="56">
        <f t="shared" si="7"/>
        <v>35.647204725549457</v>
      </c>
      <c r="H44" s="56">
        <f t="shared" si="7"/>
        <v>4.8059622599636169</v>
      </c>
      <c r="I44" s="56">
        <f t="shared" si="7"/>
        <v>0</v>
      </c>
      <c r="J44" s="56">
        <f t="shared" si="7"/>
        <v>40.453166985513072</v>
      </c>
      <c r="K44" s="56">
        <f t="shared" si="7"/>
        <v>0</v>
      </c>
      <c r="L44" s="56">
        <f t="shared" si="7"/>
        <v>-0.97867374874254576</v>
      </c>
      <c r="M44" s="56">
        <f t="shared" si="7"/>
        <v>297.04762987456348</v>
      </c>
    </row>
    <row r="45" spans="1:13" ht="15.75" thickTop="1" x14ac:dyDescent="0.25">
      <c r="A45" s="38"/>
      <c r="B45" s="48" t="s">
        <v>45</v>
      </c>
      <c r="C45" s="57">
        <f>C46</f>
        <v>5.9635654920000007</v>
      </c>
      <c r="D45" s="57">
        <f t="shared" ref="D45:M45" si="8">D46</f>
        <v>0</v>
      </c>
      <c r="E45" s="57">
        <f t="shared" si="8"/>
        <v>0</v>
      </c>
      <c r="F45" s="57">
        <f t="shared" si="8"/>
        <v>0</v>
      </c>
      <c r="G45" s="57">
        <f t="shared" si="8"/>
        <v>0</v>
      </c>
      <c r="H45" s="57">
        <f t="shared" si="8"/>
        <v>0</v>
      </c>
      <c r="I45" s="57">
        <f t="shared" si="8"/>
        <v>0</v>
      </c>
      <c r="J45" s="57">
        <f t="shared" si="8"/>
        <v>0</v>
      </c>
      <c r="K45" s="57">
        <f t="shared" si="8"/>
        <v>0</v>
      </c>
      <c r="L45" s="57">
        <f t="shared" si="8"/>
        <v>6.3199900000001892E-4</v>
      </c>
      <c r="M45" s="57">
        <f t="shared" si="8"/>
        <v>5.9641974910000002</v>
      </c>
    </row>
    <row r="46" spans="1:13" x14ac:dyDescent="0.2">
      <c r="A46" s="1"/>
      <c r="B46" s="58" t="s">
        <v>46</v>
      </c>
      <c r="C46" s="43">
        <v>5.9635654920000007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6.3199900000001892E-4</v>
      </c>
      <c r="M46" s="43">
        <v>5.9641974910000002</v>
      </c>
    </row>
    <row r="47" spans="1:13" x14ac:dyDescent="0.2">
      <c r="A47" s="1"/>
      <c r="B47" s="13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3" ht="15" x14ac:dyDescent="0.25">
      <c r="A48" s="1"/>
      <c r="B48" s="48" t="s">
        <v>47</v>
      </c>
      <c r="C48" s="57">
        <f>C49</f>
        <v>290.62652482348824</v>
      </c>
      <c r="D48" s="57">
        <f t="shared" ref="D48:M48" si="9">D49</f>
        <v>37.083418033367323</v>
      </c>
      <c r="E48" s="57">
        <f t="shared" si="9"/>
        <v>0</v>
      </c>
      <c r="F48" s="57">
        <f t="shared" si="9"/>
        <v>0</v>
      </c>
      <c r="G48" s="57">
        <f t="shared" si="9"/>
        <v>35.647204725549457</v>
      </c>
      <c r="H48" s="57">
        <f t="shared" si="9"/>
        <v>4.8059622599636169</v>
      </c>
      <c r="I48" s="57">
        <f t="shared" si="9"/>
        <v>0</v>
      </c>
      <c r="J48" s="57">
        <f t="shared" si="9"/>
        <v>40.453166985513072</v>
      </c>
      <c r="K48" s="57">
        <f t="shared" si="9"/>
        <v>0</v>
      </c>
      <c r="L48" s="57">
        <f t="shared" si="9"/>
        <v>-0.97930574774254575</v>
      </c>
      <c r="M48" s="57">
        <f t="shared" si="9"/>
        <v>291.08343238356349</v>
      </c>
    </row>
    <row r="49" spans="1:13" ht="16.5" x14ac:dyDescent="0.2">
      <c r="A49" s="1"/>
      <c r="B49" s="58" t="s">
        <v>56</v>
      </c>
      <c r="C49" s="43">
        <v>290.62652482348824</v>
      </c>
      <c r="D49" s="43">
        <v>37.083418033367323</v>
      </c>
      <c r="E49" s="43">
        <v>0</v>
      </c>
      <c r="F49" s="43">
        <v>0</v>
      </c>
      <c r="G49" s="43">
        <v>35.647204725549457</v>
      </c>
      <c r="H49" s="43">
        <v>4.8059622599636169</v>
      </c>
      <c r="I49" s="43">
        <v>0</v>
      </c>
      <c r="J49" s="43">
        <v>40.453166985513072</v>
      </c>
      <c r="K49" s="43">
        <v>0</v>
      </c>
      <c r="L49" s="43">
        <v>-0.97930574774254575</v>
      </c>
      <c r="M49" s="43">
        <v>291.08343238356349</v>
      </c>
    </row>
    <row r="50" spans="1:13" ht="8.25" customHeight="1" x14ac:dyDescent="0.2">
      <c r="A50" s="1"/>
      <c r="B50" s="60"/>
      <c r="C50" s="60"/>
      <c r="D50" s="60"/>
      <c r="E50" s="60"/>
      <c r="F50" s="60"/>
      <c r="G50" s="60"/>
      <c r="H50" s="61"/>
      <c r="I50" s="60"/>
      <c r="J50" s="60"/>
      <c r="K50" s="62"/>
      <c r="L50" s="60"/>
      <c r="M50" s="60"/>
    </row>
    <row r="51" spans="1:13" x14ac:dyDescent="0.2">
      <c r="D51" s="7"/>
      <c r="E51" s="7"/>
      <c r="F51" s="7"/>
      <c r="G51" s="7"/>
      <c r="H51" s="63"/>
      <c r="I51" s="53"/>
      <c r="J51" s="7"/>
      <c r="K51" s="63"/>
      <c r="L51" s="7"/>
      <c r="M51" s="7"/>
    </row>
    <row r="52" spans="1:13" x14ac:dyDescent="0.2">
      <c r="B52" s="69" t="s">
        <v>48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</row>
    <row r="53" spans="1:13" x14ac:dyDescent="0.2">
      <c r="B53" s="69" t="s">
        <v>49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</row>
    <row r="54" spans="1:13" x14ac:dyDescent="0.2">
      <c r="B54" s="69" t="s">
        <v>52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  <row r="55" spans="1:13" x14ac:dyDescent="0.2">
      <c r="B55" s="69" t="s">
        <v>55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</row>
    <row r="56" spans="1:13" x14ac:dyDescent="0.2">
      <c r="B56" s="64"/>
      <c r="C56" s="64"/>
      <c r="D56" s="64"/>
      <c r="E56" s="64"/>
      <c r="F56" s="64"/>
      <c r="G56" s="64"/>
      <c r="H56" s="65"/>
      <c r="I56" s="64"/>
      <c r="J56" s="67"/>
      <c r="K56" s="65"/>
      <c r="L56" s="64"/>
      <c r="M56" s="64"/>
    </row>
    <row r="57" spans="1:13" x14ac:dyDescent="0.2">
      <c r="B57" s="64"/>
      <c r="C57" s="64"/>
      <c r="D57" s="64"/>
      <c r="E57" s="64"/>
      <c r="F57" s="64"/>
      <c r="G57" s="64"/>
      <c r="H57" s="65"/>
      <c r="I57" s="67"/>
      <c r="J57" s="67"/>
      <c r="K57" s="65"/>
      <c r="L57" s="67"/>
      <c r="M57" s="64"/>
    </row>
    <row r="58" spans="1:13" x14ac:dyDescent="0.2">
      <c r="D58" s="35"/>
      <c r="F58" s="64"/>
      <c r="G58" s="35"/>
      <c r="H58" s="35"/>
      <c r="I58" s="64"/>
      <c r="J58" s="64"/>
      <c r="K58" s="65"/>
      <c r="L58" s="64"/>
      <c r="M58" s="35"/>
    </row>
    <row r="59" spans="1:13" x14ac:dyDescent="0.2">
      <c r="F59" s="64"/>
      <c r="G59" s="64"/>
      <c r="H59" s="65"/>
      <c r="I59" s="64"/>
      <c r="J59" s="64"/>
      <c r="K59" s="65"/>
      <c r="L59" s="64"/>
      <c r="M59" s="64"/>
    </row>
    <row r="60" spans="1:13" x14ac:dyDescent="0.2">
      <c r="F60" s="64"/>
      <c r="G60" s="64"/>
      <c r="H60" s="65"/>
      <c r="I60" s="64"/>
      <c r="J60" s="64"/>
      <c r="K60" s="65"/>
      <c r="L60" s="64"/>
      <c r="M60" s="64"/>
    </row>
  </sheetData>
  <mergeCells count="16">
    <mergeCell ref="G14:J14"/>
    <mergeCell ref="B55:M55"/>
    <mergeCell ref="B12:M12"/>
    <mergeCell ref="B6:M6"/>
    <mergeCell ref="B7:M7"/>
    <mergeCell ref="B8:M8"/>
    <mergeCell ref="B10:M10"/>
    <mergeCell ref="B11:M11"/>
    <mergeCell ref="B54:M54"/>
    <mergeCell ref="B52:M52"/>
    <mergeCell ref="B53:M53"/>
    <mergeCell ref="B13:M13"/>
    <mergeCell ref="B14:B16"/>
    <mergeCell ref="D14:D15"/>
    <mergeCell ref="E14:E15"/>
    <mergeCell ref="F14:F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Saldo-Evolución Jun-23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Manuel Joaquin Federico</dc:creator>
  <cp:lastModifiedBy>Pedro Manuel Joaquin Federico</cp:lastModifiedBy>
  <dcterms:created xsi:type="dcterms:W3CDTF">2020-11-11T17:03:32Z</dcterms:created>
  <dcterms:modified xsi:type="dcterms:W3CDTF">2023-07-12T18:51:02Z</dcterms:modified>
</cp:coreProperties>
</file>